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1840" windowHeight="10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7" i="1" l="1"/>
  <c r="B14" i="1" l="1"/>
  <c r="H25" i="1" l="1"/>
  <c r="H26" i="1"/>
  <c r="H27" i="1"/>
  <c r="H28" i="1"/>
  <c r="H20" i="1"/>
  <c r="H21" i="1"/>
  <c r="H22" i="1"/>
  <c r="H23" i="1"/>
  <c r="H24" i="1"/>
  <c r="D21" i="1" l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D20" i="1"/>
  <c r="E20" i="1" s="1"/>
  <c r="E29" i="1" l="1"/>
  <c r="E30" i="1" s="1"/>
  <c r="E31" i="1" s="1"/>
</calcChain>
</file>

<file path=xl/sharedStrings.xml><?xml version="1.0" encoding="utf-8"?>
<sst xmlns="http://schemas.openxmlformats.org/spreadsheetml/2006/main" count="24" uniqueCount="23">
  <si>
    <t>True value</t>
  </si>
  <si>
    <t>Measured value</t>
  </si>
  <si>
    <t>Number of points</t>
  </si>
  <si>
    <t>Curve type</t>
  </si>
  <si>
    <t>Column d/(n-p)</t>
  </si>
  <si>
    <t>Sum</t>
  </si>
  <si>
    <t>Linear</t>
  </si>
  <si>
    <t>Number of terms - 1 for average, 2 for linear, 3 for quadratic</t>
  </si>
  <si>
    <t>Square root</t>
  </si>
  <si>
    <t>RSE</t>
  </si>
  <si>
    <t>percent error</t>
  </si>
  <si>
    <t>Basic RSE calculator</t>
  </si>
  <si>
    <t>Number of terms</t>
  </si>
  <si>
    <t>Edit cells in green highlight only</t>
  </si>
  <si>
    <t>((Measured-true) / True)2</t>
  </si>
  <si>
    <t>Instructions</t>
  </si>
  <si>
    <t>Average</t>
  </si>
  <si>
    <t>Quadratic</t>
  </si>
  <si>
    <t>Enter your true concentrations of your calibration standards in cells A20 to A 27 (up to 8 point calibration is supported)</t>
  </si>
  <si>
    <t>Enter the measured results for your calibration standards in cells B20 to B27</t>
  </si>
  <si>
    <t>Percent error for each point is given in cells H20 to H27</t>
  </si>
  <si>
    <t>RSE is given in cell D31</t>
  </si>
  <si>
    <t>Enter the curve type in cell B 15 from drop down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</si>
</sst>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"/>
    <numFmt numFmtId="165" formatCode="0.0000"/>
    <numFmt numFmtId="166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10" fontId="0" fillId="0" borderId="0" xfId="1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165" fontId="0" fillId="0" borderId="0" xfId="1" applyNumberFormat="1" applyFont="1"/>
    <xf numFmtId="0" fontId="0" fillId="2" borderId="0" xfId="0" applyFill="1"/>
    <xf numFmtId="10" fontId="0" fillId="2" borderId="0" xfId="1" applyNumberFormat="1" applyFont="1" applyFill="1"/>
    <xf numFmtId="2" fontId="0" fillId="0" borderId="0" xfId="0" applyNumberFormat="1"/>
    <xf numFmtId="2" fontId="0" fillId="0" borderId="0" xfId="1" applyNumberFormat="1" applyFont="1"/>
    <xf numFmtId="166" fontId="0" fillId="0" borderId="0" xfId="0" applyNumberFormat="1"/>
    <xf numFmtId="0" fontId="2" fillId="3" borderId="0" xfId="0" applyFont="1" applyFill="1"/>
    <xf numFmtId="0" fontId="0" fillId="3" borderId="0" xfId="0" applyFill="1" applyProtection="1">
      <protection locked="0"/>
    </xf>
    <xf numFmtId="0" fontId="3" fillId="3" borderId="0" xfId="0" applyFont="1" applyFill="1" applyProtection="1">
      <protection locked="0"/>
    </xf>
    <xf numFmtId="0" fontId="0" fillId="0" borderId="0" xfId="0" applyAlignment="1">
      <alignment horizontal="left" vertical="top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 applyAlignment="1">
      <alignment vertical="top"/>
    </xf>
    <xf numFmtId="0" fontId="0" fillId="4" borderId="12" xfId="0" applyFill="1" applyBorder="1" applyAlignment="1">
      <alignment vertical="top"/>
    </xf>
    <xf numFmtId="0" fontId="0" fillId="0" borderId="0" xfId="0" applyProtection="1">
      <protection hidden="1"/>
    </xf>
    <xf numFmtId="0" fontId="0" fillId="5" borderId="0" xfId="0" applyFill="1" applyProtection="1"/>
    <xf numFmtId="0" fontId="0" fillId="4" borderId="13" xfId="0" applyFill="1" applyBorder="1" applyAlignment="1">
      <alignment horizontal="left" vertical="top"/>
    </xf>
    <xf numFmtId="0" fontId="0" fillId="4" borderId="14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4</xdr:col>
      <xdr:colOff>485775</xdr:colOff>
      <xdr:row>11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905000"/>
          <a:ext cx="22098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workbookViewId="0">
      <selection activeCell="B15" sqref="B15"/>
    </sheetView>
  </sheetViews>
  <sheetFormatPr defaultRowHeight="15" x14ac:dyDescent="0.25"/>
  <cols>
    <col min="1" max="1" width="17.7109375" customWidth="1"/>
    <col min="2" max="2" width="16" customWidth="1"/>
    <col min="4" max="4" width="25.85546875" customWidth="1"/>
    <col min="5" max="5" width="17.28515625" customWidth="1"/>
  </cols>
  <sheetData>
    <row r="1" spans="1:26" x14ac:dyDescent="0.25">
      <c r="A1" t="s">
        <v>11</v>
      </c>
      <c r="Z1" s="24" t="s">
        <v>16</v>
      </c>
    </row>
    <row r="2" spans="1:26" x14ac:dyDescent="0.25">
      <c r="A2" s="19" t="s">
        <v>15</v>
      </c>
      <c r="B2" s="20"/>
      <c r="C2" s="20"/>
      <c r="D2" s="20"/>
      <c r="E2" s="20"/>
      <c r="F2" s="20"/>
      <c r="G2" s="20"/>
      <c r="H2" s="20"/>
      <c r="I2" s="21"/>
      <c r="Z2" s="24" t="s">
        <v>6</v>
      </c>
    </row>
    <row r="3" spans="1:26" x14ac:dyDescent="0.25">
      <c r="A3" s="22">
        <v>1</v>
      </c>
      <c r="B3" s="28" t="s">
        <v>22</v>
      </c>
      <c r="C3" s="28"/>
      <c r="D3" s="28"/>
      <c r="E3" s="28"/>
      <c r="F3" s="28"/>
      <c r="G3" s="28"/>
      <c r="H3" s="28"/>
      <c r="I3" s="29"/>
      <c r="J3" s="18"/>
      <c r="Z3" t="s">
        <v>17</v>
      </c>
    </row>
    <row r="4" spans="1:26" x14ac:dyDescent="0.25">
      <c r="A4" s="22">
        <v>2</v>
      </c>
      <c r="B4" s="28" t="s">
        <v>18</v>
      </c>
      <c r="C4" s="28"/>
      <c r="D4" s="28"/>
      <c r="E4" s="28"/>
      <c r="F4" s="28"/>
      <c r="G4" s="28"/>
      <c r="H4" s="28"/>
      <c r="I4" s="29"/>
      <c r="J4" s="18"/>
    </row>
    <row r="5" spans="1:26" x14ac:dyDescent="0.25">
      <c r="A5" s="22">
        <v>3</v>
      </c>
      <c r="B5" s="28" t="s">
        <v>19</v>
      </c>
      <c r="C5" s="28"/>
      <c r="D5" s="28"/>
      <c r="E5" s="28"/>
      <c r="F5" s="28"/>
      <c r="G5" s="28"/>
      <c r="H5" s="28"/>
      <c r="I5" s="29"/>
      <c r="J5" s="18"/>
    </row>
    <row r="6" spans="1:26" x14ac:dyDescent="0.25">
      <c r="A6" s="22">
        <v>4</v>
      </c>
      <c r="B6" s="28" t="s">
        <v>20</v>
      </c>
      <c r="C6" s="28"/>
      <c r="D6" s="28"/>
      <c r="E6" s="28"/>
      <c r="F6" s="28"/>
      <c r="G6" s="28"/>
      <c r="H6" s="28"/>
      <c r="I6" s="29"/>
      <c r="J6" s="18"/>
    </row>
    <row r="7" spans="1:26" x14ac:dyDescent="0.25">
      <c r="A7" s="23">
        <v>5</v>
      </c>
      <c r="B7" s="26" t="s">
        <v>21</v>
      </c>
      <c r="C7" s="26"/>
      <c r="D7" s="26"/>
      <c r="E7" s="26"/>
      <c r="F7" s="26"/>
      <c r="G7" s="26"/>
      <c r="H7" s="26"/>
      <c r="I7" s="27"/>
      <c r="J7" s="18"/>
    </row>
    <row r="9" spans="1:26" x14ac:dyDescent="0.25">
      <c r="A9" s="15" t="s">
        <v>13</v>
      </c>
      <c r="B9" s="15"/>
    </row>
    <row r="14" spans="1:26" ht="15.75" thickBot="1" x14ac:dyDescent="0.3">
      <c r="A14" t="s">
        <v>2</v>
      </c>
      <c r="B14" s="25">
        <f>COUNT(A20:A27)</f>
        <v>5</v>
      </c>
    </row>
    <row r="15" spans="1:26" x14ac:dyDescent="0.25">
      <c r="A15" t="s">
        <v>3</v>
      </c>
      <c r="B15" s="16" t="s">
        <v>16</v>
      </c>
      <c r="C15" s="3"/>
      <c r="D15" s="4"/>
      <c r="E15" s="4"/>
      <c r="F15" s="5"/>
    </row>
    <row r="16" spans="1:26" ht="15.75" thickBot="1" x14ac:dyDescent="0.3">
      <c r="C16" s="6" t="s">
        <v>7</v>
      </c>
      <c r="D16" s="7"/>
      <c r="E16" s="7"/>
      <c r="F16" s="8"/>
    </row>
    <row r="17" spans="1:8" x14ac:dyDescent="0.25">
      <c r="A17" t="s">
        <v>12</v>
      </c>
      <c r="B17" s="25">
        <f>IF(B15="Linear",2,IF(B15="Average",1,IF(B15="Quadratic",3,)))</f>
        <v>1</v>
      </c>
    </row>
    <row r="19" spans="1:8" x14ac:dyDescent="0.25">
      <c r="A19" t="s">
        <v>0</v>
      </c>
      <c r="B19" t="s">
        <v>1</v>
      </c>
      <c r="D19" t="s">
        <v>14</v>
      </c>
      <c r="E19" t="s">
        <v>4</v>
      </c>
      <c r="H19" t="s">
        <v>10</v>
      </c>
    </row>
    <row r="20" spans="1:8" x14ac:dyDescent="0.25">
      <c r="A20" s="16">
        <v>0.05</v>
      </c>
      <c r="B20" s="16">
        <v>5.8215000000000003E-2</v>
      </c>
      <c r="D20" s="10">
        <f>IFERROR(((B20-A20)/A20)^2,"")</f>
        <v>2.6994489999999999E-2</v>
      </c>
      <c r="E20" s="10">
        <f>IFERROR(D20/($B$14-$B$17),"")</f>
        <v>6.7486224999999999E-3</v>
      </c>
      <c r="F20" s="10"/>
      <c r="G20" s="10"/>
      <c r="H20" s="11">
        <f t="shared" ref="H20:H23" si="0">IFERROR((B20-A20)/A20,"")</f>
        <v>0.1643</v>
      </c>
    </row>
    <row r="21" spans="1:8" x14ac:dyDescent="0.25">
      <c r="A21" s="16">
        <v>0.5</v>
      </c>
      <c r="B21" s="16">
        <v>0.43955</v>
      </c>
      <c r="D21" s="10">
        <f t="shared" ref="D21:D28" si="1">IFERROR(((B21-A21)/A21)^2,"")</f>
        <v>1.4616810000000003E-2</v>
      </c>
      <c r="E21" s="10">
        <f t="shared" ref="E21:E27" si="2">IFERROR(D21/($B$14-$B$17),"")</f>
        <v>3.6542025000000007E-3</v>
      </c>
      <c r="F21" s="10"/>
      <c r="G21" s="10"/>
      <c r="H21" s="11">
        <f t="shared" si="0"/>
        <v>-0.12090000000000001</v>
      </c>
    </row>
    <row r="22" spans="1:8" x14ac:dyDescent="0.25">
      <c r="A22" s="16">
        <v>2.5</v>
      </c>
      <c r="B22" s="16">
        <v>2.3042500000000001</v>
      </c>
      <c r="D22" s="10">
        <f t="shared" si="1"/>
        <v>6.130889999999993E-3</v>
      </c>
      <c r="E22" s="10">
        <f t="shared" si="2"/>
        <v>1.5327224999999983E-3</v>
      </c>
      <c r="F22" s="10"/>
      <c r="G22" s="10"/>
      <c r="H22" s="11">
        <f t="shared" si="0"/>
        <v>-7.8299999999999953E-2</v>
      </c>
    </row>
    <row r="23" spans="1:8" x14ac:dyDescent="0.25">
      <c r="A23" s="16">
        <v>5</v>
      </c>
      <c r="B23" s="16">
        <v>4.8765000000000001</v>
      </c>
      <c r="D23" s="10">
        <f t="shared" si="1"/>
        <v>6.1008999999999944E-4</v>
      </c>
      <c r="E23" s="10">
        <f t="shared" si="2"/>
        <v>1.5252249999999986E-4</v>
      </c>
      <c r="F23" s="10"/>
      <c r="G23" s="10"/>
      <c r="H23" s="11">
        <f t="shared" si="0"/>
        <v>-2.4699999999999989E-2</v>
      </c>
    </row>
    <row r="24" spans="1:8" x14ac:dyDescent="0.25">
      <c r="A24" s="16">
        <v>10</v>
      </c>
      <c r="B24" s="16">
        <v>10.335000000000001</v>
      </c>
      <c r="D24" s="10">
        <f t="shared" si="1"/>
        <v>1.1222500000000056E-3</v>
      </c>
      <c r="E24" s="10">
        <f t="shared" si="2"/>
        <v>2.8056250000000141E-4</v>
      </c>
      <c r="F24" s="10"/>
      <c r="G24" s="10"/>
      <c r="H24" s="11">
        <f>IFERROR((B24-A24)/A24,"")</f>
        <v>3.3500000000000085E-2</v>
      </c>
    </row>
    <row r="25" spans="1:8" x14ac:dyDescent="0.25">
      <c r="A25" s="16"/>
      <c r="B25" s="16"/>
      <c r="D25" s="10" t="str">
        <f t="shared" si="1"/>
        <v/>
      </c>
      <c r="E25" s="10" t="str">
        <f t="shared" si="2"/>
        <v/>
      </c>
      <c r="F25" s="10"/>
      <c r="G25" s="10"/>
      <c r="H25" s="11" t="str">
        <f t="shared" ref="H25:H28" si="3">IFERROR((B25-A25)/A25,"")</f>
        <v/>
      </c>
    </row>
    <row r="26" spans="1:8" x14ac:dyDescent="0.25">
      <c r="A26" s="17"/>
      <c r="B26" s="17"/>
      <c r="D26" s="10" t="str">
        <f t="shared" si="1"/>
        <v/>
      </c>
      <c r="E26" s="10" t="str">
        <f t="shared" si="2"/>
        <v/>
      </c>
      <c r="F26" s="10"/>
      <c r="G26" s="10"/>
      <c r="H26" s="11" t="str">
        <f t="shared" si="3"/>
        <v/>
      </c>
    </row>
    <row r="27" spans="1:8" x14ac:dyDescent="0.25">
      <c r="A27" s="17"/>
      <c r="B27" s="17"/>
      <c r="D27" s="10" t="str">
        <f t="shared" si="1"/>
        <v/>
      </c>
      <c r="E27" s="10" t="str">
        <f t="shared" si="2"/>
        <v/>
      </c>
      <c r="F27" s="10"/>
      <c r="G27" s="10"/>
      <c r="H27" s="11" t="str">
        <f t="shared" si="3"/>
        <v/>
      </c>
    </row>
    <row r="28" spans="1:8" x14ac:dyDescent="0.25">
      <c r="D28" t="str">
        <f t="shared" si="1"/>
        <v/>
      </c>
      <c r="H28" s="2" t="str">
        <f t="shared" si="3"/>
        <v/>
      </c>
    </row>
    <row r="29" spans="1:8" x14ac:dyDescent="0.25">
      <c r="D29" t="s">
        <v>5</v>
      </c>
      <c r="E29" s="1">
        <f>SUM(E20:E28)</f>
        <v>1.2368632500000001E-2</v>
      </c>
    </row>
    <row r="30" spans="1:8" x14ac:dyDescent="0.25">
      <c r="D30" t="s">
        <v>8</v>
      </c>
      <c r="E30" s="9">
        <f>SQRT(E29)</f>
        <v>0.11121435383978096</v>
      </c>
    </row>
    <row r="31" spans="1:8" x14ac:dyDescent="0.25">
      <c r="D31" s="10" t="s">
        <v>9</v>
      </c>
      <c r="E31" s="11">
        <f>E30</f>
        <v>0.11121435383978096</v>
      </c>
    </row>
    <row r="35" spans="2:5" x14ac:dyDescent="0.25">
      <c r="B35" s="13"/>
      <c r="C35" s="14"/>
      <c r="E35" s="2"/>
    </row>
    <row r="36" spans="2:5" x14ac:dyDescent="0.25">
      <c r="B36" s="12"/>
      <c r="C36" s="14"/>
    </row>
    <row r="37" spans="2:5" x14ac:dyDescent="0.25">
      <c r="C37" s="14"/>
    </row>
    <row r="38" spans="2:5" x14ac:dyDescent="0.25">
      <c r="C38" s="14"/>
    </row>
    <row r="39" spans="2:5" x14ac:dyDescent="0.25">
      <c r="C39" s="14"/>
    </row>
  </sheetData>
  <sheetProtection password="E874" sheet="1" objects="1" scenarios="1" selectLockedCells="1"/>
  <mergeCells count="5">
    <mergeCell ref="B7:I7"/>
    <mergeCell ref="B3:I3"/>
    <mergeCell ref="B4:I4"/>
    <mergeCell ref="B5:I5"/>
    <mergeCell ref="B6:I6"/>
  </mergeCells>
  <dataValidations count="1">
    <dataValidation type="list" allowBlank="1" showInputMessage="1" showErrorMessage="1" sqref="B15">
      <formula1>$Z$1:$Z$3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TestAmerica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Burrows, Richard</dc:creator>
  <cp:lastModifiedBy>Burrows, Richard</cp:lastModifiedBy>
  <dcterms:created xsi:type="dcterms:W3CDTF">2016-11-23T15:26:42Z</dcterms:created>
  <dcterms:modified xsi:type="dcterms:W3CDTF">2017-04-06T14:51:23Z</dcterms:modified>
</cp:coreProperties>
</file>